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B7F82BC0-B2E9-4D19-9B57-2C2AE9C14E09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UGRD Tuition &amp;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B38" i="1"/>
  <c r="L37" i="1"/>
  <c r="K37" i="1"/>
  <c r="J37" i="1"/>
  <c r="I37" i="1"/>
  <c r="H37" i="1"/>
  <c r="G37" i="1"/>
  <c r="F37" i="1"/>
  <c r="E37" i="1"/>
  <c r="D37" i="1"/>
  <c r="C37" i="1"/>
  <c r="M21" i="1"/>
  <c r="B21" i="1"/>
  <c r="L20" i="1"/>
  <c r="K20" i="1"/>
  <c r="J20" i="1"/>
  <c r="I20" i="1"/>
  <c r="H20" i="1"/>
  <c r="G20" i="1"/>
  <c r="F20" i="1"/>
  <c r="E20" i="1"/>
  <c r="D20" i="1"/>
  <c r="C20" i="1"/>
  <c r="L12" i="1"/>
  <c r="K12" i="1"/>
  <c r="J12" i="1"/>
  <c r="I12" i="1"/>
  <c r="H12" i="1"/>
  <c r="G12" i="1"/>
  <c r="F12" i="1"/>
  <c r="E12" i="1"/>
  <c r="D12" i="1"/>
  <c r="C12" i="1"/>
  <c r="L36" i="1" l="1"/>
  <c r="K36" i="1"/>
  <c r="J36" i="1"/>
  <c r="I36" i="1"/>
  <c r="H36" i="1"/>
  <c r="G36" i="1"/>
  <c r="F36" i="1"/>
  <c r="E36" i="1"/>
  <c r="D36" i="1"/>
  <c r="C36" i="1"/>
  <c r="L34" i="1"/>
  <c r="K34" i="1"/>
  <c r="J34" i="1"/>
  <c r="I34" i="1"/>
  <c r="H34" i="1"/>
  <c r="G34" i="1"/>
  <c r="F34" i="1"/>
  <c r="E34" i="1"/>
  <c r="D34" i="1"/>
  <c r="C34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33" i="1"/>
  <c r="K33" i="1"/>
  <c r="J33" i="1"/>
  <c r="I33" i="1"/>
  <c r="H33" i="1"/>
  <c r="G33" i="1"/>
  <c r="F33" i="1"/>
  <c r="E33" i="1"/>
  <c r="D33" i="1"/>
  <c r="C33" i="1"/>
  <c r="L26" i="1"/>
  <c r="K26" i="1"/>
  <c r="J26" i="1"/>
  <c r="I26" i="1"/>
  <c r="H26" i="1"/>
  <c r="G26" i="1"/>
  <c r="F26" i="1"/>
  <c r="E26" i="1"/>
  <c r="D26" i="1"/>
  <c r="C26" i="1"/>
  <c r="L25" i="1"/>
  <c r="L38" i="1" s="1"/>
  <c r="K25" i="1"/>
  <c r="K38" i="1" s="1"/>
  <c r="J25" i="1"/>
  <c r="J38" i="1" s="1"/>
  <c r="I25" i="1"/>
  <c r="I38" i="1" s="1"/>
  <c r="H25" i="1"/>
  <c r="H38" i="1" s="1"/>
  <c r="G25" i="1"/>
  <c r="G38" i="1" s="1"/>
  <c r="F25" i="1"/>
  <c r="F38" i="1" s="1"/>
  <c r="E25" i="1"/>
  <c r="E38" i="1" s="1"/>
  <c r="D25" i="1"/>
  <c r="D38" i="1" s="1"/>
  <c r="C25" i="1"/>
  <c r="C38" i="1" s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F21" i="1" s="1"/>
  <c r="E8" i="1"/>
  <c r="E21" i="1" s="1"/>
  <c r="D8" i="1"/>
  <c r="C8" i="1"/>
  <c r="H21" i="1" l="1"/>
  <c r="J21" i="1"/>
  <c r="G21" i="1"/>
  <c r="I21" i="1"/>
  <c r="C21" i="1"/>
  <c r="K21" i="1"/>
  <c r="D21" i="1"/>
  <c r="L21" i="1"/>
</calcChain>
</file>

<file path=xl/sharedStrings.xml><?xml version="1.0" encoding="utf-8"?>
<sst xmlns="http://schemas.openxmlformats.org/spreadsheetml/2006/main" count="61" uniqueCount="35">
  <si>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</si>
  <si>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</si>
  <si>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</si>
  <si>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</si>
  <si>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</si>
  <si>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</si>
  <si>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</si>
  <si>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</si>
  <si>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</si>
  <si>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</si>
  <si>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</si>
  <si>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</si>
  <si>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</si>
  <si>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</si>
  <si>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</si>
  <si>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</si>
  <si>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</si>
  <si>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</si>
  <si>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</si>
  <si>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</si>
  <si>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</si>
  <si>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</si>
  <si>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</si>
  <si>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</si>
  <si>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</si>
  <si>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</si>
  <si>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</si>
  <si>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</si>
  <si>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</si>
  <si>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</si>
  <si>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</si>
  <si>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Academic Excellence and Success Fee*</t>
  </si>
  <si>
    <t>*For students receiving a TAP award, $21.88 per credit or $262.50 full time.</t>
  </si>
  <si>
    <t>Wellness Fee</t>
  </si>
  <si>
    <t>Undergraduate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</si>
</sst>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0" borderId="6" xfId="1" applyNumberFormat="1" applyFont="1" applyBorder="1" applyAlignment="1">
      <alignment vertical="center"/>
    </xf>
    <xf numFmtId="7" fontId="6" fillId="3" borderId="6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7" fontId="6" fillId="0" borderId="6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6" xfId="1" applyNumberFormat="1" applyFont="1" applyFill="1" applyBorder="1" applyAlignment="1">
      <alignment vertical="center"/>
    </xf>
    <xf numFmtId="7" fontId="6" fillId="5" borderId="6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12" fillId="0" borderId="0" xfId="0" applyFont="1"/>
    <xf numFmtId="164" fontId="6" fillId="3" borderId="5" xfId="0" applyNumberFormat="1" applyFont="1" applyFill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7" fontId="5" fillId="0" borderId="9" xfId="1" applyNumberFormat="1" applyFont="1" applyFill="1" applyBorder="1" applyAlignment="1">
      <alignment vertical="center"/>
    </xf>
    <xf numFmtId="7" fontId="5" fillId="0" borderId="10" xfId="1" applyNumberFormat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vertical="center"/>
    </xf>
    <xf numFmtId="164" fontId="6" fillId="3" borderId="1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0</xdr:col>
      <xdr:colOff>1104789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29F3DE-A4CA-3CDE-77B5-57CFB66A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" dataDxfId="17" dataCellStyle="Currency"/>
    <tableColumn id="11" xr3:uid="{00000000-0010-0000-0000-00000B000000}" name="10 credits" dataDxfId="16" dataCellStyle="Currency"/>
    <tableColumn id="12" xr3:uid="{00000000-0010-0000-0000-00000C000000}" name="11 credits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" dataDxfId="3" dataCellStyle="Currency"/>
    <tableColumn id="11" xr3:uid="{00000000-0010-0000-0100-00000B000000}" name="10 credits" dataDxfId="2" dataCellStyle="Currency"/>
    <tableColumn id="12" xr3:uid="{00000000-0010-0000-0100-00000C000000}" name="11 credits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M25" sqref="M25"/>
    </sheetView>
  </sheetViews>
  <sheetFormatPr defaultRowHeight="15" x14ac:dyDescent="0.25"/>
  <cols>
    <col min="1" max="1" width="19.7109375" customWidth="1"/>
    <col min="9" max="9" width="9.28515625" bestFit="1" customWidth="1"/>
    <col min="13" max="13" width="9.28515625" bestFit="1" customWidth="1"/>
  </cols>
  <sheetData>
    <row r="1" spans="1:13" ht="23.25" x14ac:dyDescent="0.25">
      <c r="A1" s="33"/>
      <c r="B1" s="8" t="s">
        <v>34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A2" s="33"/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A3" s="33"/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A4" s="33"/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5">
        <v>295</v>
      </c>
      <c r="C8" s="15">
        <f t="shared" ref="C8:C20" si="0">SUM(B8*2)</f>
        <v>590</v>
      </c>
      <c r="D8" s="15">
        <f t="shared" ref="D8:D20" si="1">SUM(B8*3)</f>
        <v>885</v>
      </c>
      <c r="E8" s="15">
        <f t="shared" ref="E8:E20" si="2">SUM(B8*4)</f>
        <v>1180</v>
      </c>
      <c r="F8" s="15">
        <f t="shared" ref="F8:F20" si="3">SUM(B8*5)</f>
        <v>1475</v>
      </c>
      <c r="G8" s="15">
        <f t="shared" ref="G8:G20" si="4">SUM(B8*6)</f>
        <v>1770</v>
      </c>
      <c r="H8" s="15">
        <f t="shared" ref="H8:H20" si="5">SUM(B8*7)</f>
        <v>2065</v>
      </c>
      <c r="I8" s="15">
        <f t="shared" ref="I8" si="6">SUM(B8*8)</f>
        <v>2360</v>
      </c>
      <c r="J8" s="15">
        <f t="shared" ref="J8" si="7">SUM(B8*9)</f>
        <v>2655</v>
      </c>
      <c r="K8" s="15">
        <f t="shared" ref="K8" si="8">SUM(B8*10)</f>
        <v>2950</v>
      </c>
      <c r="L8" s="15">
        <f t="shared" ref="L8" si="9">SUM(B8*11)</f>
        <v>3245</v>
      </c>
      <c r="M8" s="15">
        <v>3535</v>
      </c>
    </row>
    <row r="9" spans="1:13" ht="22.5" x14ac:dyDescent="0.25">
      <c r="A9" s="7" t="s">
        <v>31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>SUM(B9*8)</f>
        <v>208.32</v>
      </c>
      <c r="J9" s="16">
        <f>SUM(B9*9)</f>
        <v>234.35999999999999</v>
      </c>
      <c r="K9" s="16">
        <f>SUM(B9*10)</f>
        <v>260.39999999999998</v>
      </c>
      <c r="L9" s="16">
        <f>SUM(B9*11)</f>
        <v>286.44</v>
      </c>
      <c r="M9" s="16">
        <v>312.5</v>
      </c>
    </row>
    <row r="10" spans="1:13" x14ac:dyDescent="0.25">
      <c r="A10" s="14" t="s">
        <v>15</v>
      </c>
      <c r="B10" s="17">
        <v>22.61</v>
      </c>
      <c r="C10" s="17">
        <f t="shared" si="0"/>
        <v>45.22</v>
      </c>
      <c r="D10" s="17">
        <f t="shared" si="1"/>
        <v>67.83</v>
      </c>
      <c r="E10" s="17">
        <f t="shared" si="2"/>
        <v>90.44</v>
      </c>
      <c r="F10" s="17">
        <f t="shared" si="3"/>
        <v>113.05</v>
      </c>
      <c r="G10" s="17">
        <f t="shared" si="4"/>
        <v>135.66</v>
      </c>
      <c r="H10" s="17">
        <f t="shared" si="5"/>
        <v>158.26999999999998</v>
      </c>
      <c r="I10" s="17">
        <f t="shared" ref="I10:I20" si="10">SUM(B10*8)</f>
        <v>180.88</v>
      </c>
      <c r="J10" s="17">
        <f t="shared" ref="J10:J20" si="11">SUM(B10*9)</f>
        <v>203.49</v>
      </c>
      <c r="K10" s="17">
        <f t="shared" ref="K10:K20" si="12">SUM(B10*10)</f>
        <v>226.1</v>
      </c>
      <c r="L10" s="17">
        <f t="shared" ref="L10:L20" si="13">SUM(B10*11)</f>
        <v>248.70999999999998</v>
      </c>
      <c r="M10" s="17">
        <v>271.33</v>
      </c>
    </row>
    <row r="11" spans="1:13" x14ac:dyDescent="0.25">
      <c r="A11" s="21" t="s">
        <v>16</v>
      </c>
      <c r="B11" s="22">
        <v>11.21</v>
      </c>
      <c r="C11" s="23">
        <f t="shared" si="0"/>
        <v>22.42</v>
      </c>
      <c r="D11" s="23">
        <f t="shared" si="1"/>
        <v>33.630000000000003</v>
      </c>
      <c r="E11" s="23">
        <f t="shared" si="2"/>
        <v>44.84</v>
      </c>
      <c r="F11" s="23">
        <f t="shared" si="3"/>
        <v>56.050000000000004</v>
      </c>
      <c r="G11" s="23">
        <f t="shared" si="4"/>
        <v>67.260000000000005</v>
      </c>
      <c r="H11" s="23">
        <f t="shared" si="5"/>
        <v>78.47</v>
      </c>
      <c r="I11" s="23">
        <f t="shared" si="10"/>
        <v>89.68</v>
      </c>
      <c r="J11" s="23">
        <f t="shared" si="11"/>
        <v>100.89000000000001</v>
      </c>
      <c r="K11" s="23">
        <f t="shared" si="12"/>
        <v>112.10000000000001</v>
      </c>
      <c r="L11" s="23">
        <f t="shared" si="13"/>
        <v>123.31</v>
      </c>
      <c r="M11" s="22">
        <v>134.5</v>
      </c>
    </row>
    <row r="12" spans="1:13" x14ac:dyDescent="0.25">
      <c r="A12" s="14" t="s">
        <v>28</v>
      </c>
      <c r="B12" s="20">
        <v>2.08</v>
      </c>
      <c r="C12" s="20">
        <f>SUM($B$12*2)</f>
        <v>4.16</v>
      </c>
      <c r="D12" s="20">
        <f>SUM($B$12*3)</f>
        <v>6.24</v>
      </c>
      <c r="E12" s="20">
        <f>SUM($B$12*4)</f>
        <v>8.32</v>
      </c>
      <c r="F12" s="20">
        <f>SUM($B$12*5)</f>
        <v>10.4</v>
      </c>
      <c r="G12" s="20">
        <f>SUM($B$12*6)</f>
        <v>12.48</v>
      </c>
      <c r="H12" s="20">
        <f>SUM($B$12*7)</f>
        <v>14.56</v>
      </c>
      <c r="I12" s="20">
        <f>SUM($B$12*8)</f>
        <v>16.64</v>
      </c>
      <c r="J12" s="20">
        <f>SUM($B$12*9)</f>
        <v>18.72</v>
      </c>
      <c r="K12" s="20">
        <f>SUM($B$12*10)</f>
        <v>20.8</v>
      </c>
      <c r="L12" s="20">
        <f>SUM($B$12*11)</f>
        <v>22.880000000000003</v>
      </c>
      <c r="M12" s="17">
        <v>25</v>
      </c>
    </row>
    <row r="13" spans="1:13" x14ac:dyDescent="0.25">
      <c r="A13" s="24" t="s">
        <v>17</v>
      </c>
      <c r="B13" s="23">
        <v>11.46</v>
      </c>
      <c r="C13" s="23">
        <f t="shared" si="0"/>
        <v>22.92</v>
      </c>
      <c r="D13" s="23">
        <f t="shared" si="1"/>
        <v>34.380000000000003</v>
      </c>
      <c r="E13" s="23">
        <f t="shared" si="2"/>
        <v>45.84</v>
      </c>
      <c r="F13" s="23">
        <f t="shared" si="3"/>
        <v>57.300000000000004</v>
      </c>
      <c r="G13" s="23">
        <f t="shared" si="4"/>
        <v>68.760000000000005</v>
      </c>
      <c r="H13" s="23">
        <f t="shared" si="5"/>
        <v>80.22</v>
      </c>
      <c r="I13" s="23">
        <f t="shared" si="10"/>
        <v>91.68</v>
      </c>
      <c r="J13" s="23">
        <f t="shared" si="11"/>
        <v>103.14000000000001</v>
      </c>
      <c r="K13" s="23">
        <f t="shared" si="12"/>
        <v>114.60000000000001</v>
      </c>
      <c r="L13" s="23">
        <f t="shared" si="13"/>
        <v>126.06</v>
      </c>
      <c r="M13" s="23">
        <v>137.5</v>
      </c>
    </row>
    <row r="14" spans="1:13" x14ac:dyDescent="0.25">
      <c r="A14" s="14" t="s">
        <v>18</v>
      </c>
      <c r="B14" s="17">
        <v>18.68</v>
      </c>
      <c r="C14" s="17">
        <f t="shared" si="0"/>
        <v>37.36</v>
      </c>
      <c r="D14" s="17">
        <f t="shared" si="1"/>
        <v>56.04</v>
      </c>
      <c r="E14" s="17">
        <f t="shared" si="2"/>
        <v>74.72</v>
      </c>
      <c r="F14" s="17">
        <f t="shared" si="3"/>
        <v>93.4</v>
      </c>
      <c r="G14" s="17">
        <f t="shared" si="4"/>
        <v>112.08</v>
      </c>
      <c r="H14" s="17">
        <f t="shared" si="5"/>
        <v>130.76</v>
      </c>
      <c r="I14" s="17">
        <f t="shared" si="10"/>
        <v>149.44</v>
      </c>
      <c r="J14" s="17">
        <f t="shared" si="11"/>
        <v>168.12</v>
      </c>
      <c r="K14" s="17">
        <f t="shared" si="12"/>
        <v>186.8</v>
      </c>
      <c r="L14" s="17">
        <f t="shared" si="13"/>
        <v>205.48</v>
      </c>
      <c r="M14" s="17">
        <v>224.1</v>
      </c>
    </row>
    <row r="15" spans="1:13" x14ac:dyDescent="0.25">
      <c r="A15" s="24" t="s">
        <v>19</v>
      </c>
      <c r="B15" s="23">
        <v>2.2999999999999998</v>
      </c>
      <c r="C15" s="23">
        <f t="shared" si="0"/>
        <v>4.5999999999999996</v>
      </c>
      <c r="D15" s="23">
        <f t="shared" si="1"/>
        <v>6.8999999999999995</v>
      </c>
      <c r="E15" s="23">
        <f t="shared" si="2"/>
        <v>9.1999999999999993</v>
      </c>
      <c r="F15" s="23">
        <f t="shared" si="3"/>
        <v>11.5</v>
      </c>
      <c r="G15" s="23">
        <f t="shared" si="4"/>
        <v>13.799999999999999</v>
      </c>
      <c r="H15" s="23">
        <f t="shared" si="5"/>
        <v>16.099999999999998</v>
      </c>
      <c r="I15" s="23">
        <f t="shared" si="10"/>
        <v>18.399999999999999</v>
      </c>
      <c r="J15" s="23">
        <f t="shared" si="11"/>
        <v>20.7</v>
      </c>
      <c r="K15" s="23">
        <f t="shared" si="12"/>
        <v>23</v>
      </c>
      <c r="L15" s="23">
        <f t="shared" si="13"/>
        <v>25.299999999999997</v>
      </c>
      <c r="M15" s="23">
        <v>27.58</v>
      </c>
    </row>
    <row r="16" spans="1:13" x14ac:dyDescent="0.25">
      <c r="A16" s="13" t="s">
        <v>30</v>
      </c>
      <c r="B16" s="15">
        <v>9.08</v>
      </c>
      <c r="C16" s="17">
        <f>SUM(B16*2)</f>
        <v>18.16</v>
      </c>
      <c r="D16" s="17">
        <f>SUM(B16*3)</f>
        <v>27.240000000000002</v>
      </c>
      <c r="E16" s="17">
        <f>SUM(B16*4)</f>
        <v>36.32</v>
      </c>
      <c r="F16" s="17">
        <f>SUM(B16*5)</f>
        <v>45.4</v>
      </c>
      <c r="G16" s="17">
        <f>SUM(B16*6)</f>
        <v>54.480000000000004</v>
      </c>
      <c r="H16" s="17">
        <f>SUM(B16*7)</f>
        <v>63.56</v>
      </c>
      <c r="I16" s="17">
        <f>SUM(B16*8)</f>
        <v>72.64</v>
      </c>
      <c r="J16" s="17">
        <f>SUM(B16*9)</f>
        <v>81.72</v>
      </c>
      <c r="K16" s="17">
        <f>SUM(B16*10)</f>
        <v>90.8</v>
      </c>
      <c r="L16" s="17">
        <f>SUM(B16*11)</f>
        <v>99.88</v>
      </c>
      <c r="M16" s="15">
        <v>109</v>
      </c>
    </row>
    <row r="17" spans="1:13" x14ac:dyDescent="0.25">
      <c r="A17" s="18" t="s">
        <v>20</v>
      </c>
      <c r="B17" s="19">
        <v>36.58</v>
      </c>
      <c r="C17" s="19">
        <f t="shared" si="0"/>
        <v>73.16</v>
      </c>
      <c r="D17" s="19">
        <f t="shared" si="1"/>
        <v>109.74</v>
      </c>
      <c r="E17" s="19">
        <f t="shared" si="2"/>
        <v>146.32</v>
      </c>
      <c r="F17" s="19">
        <f t="shared" si="3"/>
        <v>182.89999999999998</v>
      </c>
      <c r="G17" s="19">
        <f t="shared" si="4"/>
        <v>219.48</v>
      </c>
      <c r="H17" s="19">
        <f t="shared" si="5"/>
        <v>256.06</v>
      </c>
      <c r="I17" s="19">
        <f t="shared" si="10"/>
        <v>292.64</v>
      </c>
      <c r="J17" s="19">
        <f t="shared" si="11"/>
        <v>329.21999999999997</v>
      </c>
      <c r="K17" s="19">
        <f t="shared" si="12"/>
        <v>365.79999999999995</v>
      </c>
      <c r="L17" s="19">
        <f t="shared" si="13"/>
        <v>402.38</v>
      </c>
      <c r="M17" s="19">
        <v>438.93</v>
      </c>
    </row>
    <row r="18" spans="1:13" x14ac:dyDescent="0.25">
      <c r="A18" s="14" t="s">
        <v>21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7">
        <v>5</v>
      </c>
    </row>
    <row r="19" spans="1:13" x14ac:dyDescent="0.25">
      <c r="A19" s="18" t="s">
        <v>22</v>
      </c>
      <c r="B19" s="19">
        <v>20.61</v>
      </c>
      <c r="C19" s="19">
        <f t="shared" si="0"/>
        <v>41.22</v>
      </c>
      <c r="D19" s="19">
        <f t="shared" si="1"/>
        <v>61.83</v>
      </c>
      <c r="E19" s="19">
        <f t="shared" si="2"/>
        <v>82.44</v>
      </c>
      <c r="F19" s="19">
        <f t="shared" si="3"/>
        <v>103.05</v>
      </c>
      <c r="G19" s="19">
        <f t="shared" si="4"/>
        <v>123.66</v>
      </c>
      <c r="H19" s="19">
        <f t="shared" si="5"/>
        <v>144.26999999999998</v>
      </c>
      <c r="I19" s="19">
        <f t="shared" si="10"/>
        <v>164.88</v>
      </c>
      <c r="J19" s="19">
        <f t="shared" si="11"/>
        <v>185.49</v>
      </c>
      <c r="K19" s="19">
        <f t="shared" si="12"/>
        <v>206.1</v>
      </c>
      <c r="L19" s="19">
        <f t="shared" si="13"/>
        <v>226.70999999999998</v>
      </c>
      <c r="M19" s="19">
        <v>247.33</v>
      </c>
    </row>
    <row r="20" spans="1:13" ht="15.75" thickBot="1" x14ac:dyDescent="0.3">
      <c r="A20" s="14" t="s">
        <v>33</v>
      </c>
      <c r="B20" s="27">
        <v>4.17</v>
      </c>
      <c r="C20" s="27">
        <f t="shared" si="0"/>
        <v>8.34</v>
      </c>
      <c r="D20" s="27">
        <f t="shared" si="1"/>
        <v>12.51</v>
      </c>
      <c r="E20" s="27">
        <f t="shared" si="2"/>
        <v>16.68</v>
      </c>
      <c r="F20" s="27">
        <f t="shared" si="3"/>
        <v>20.85</v>
      </c>
      <c r="G20" s="27">
        <f t="shared" si="4"/>
        <v>25.02</v>
      </c>
      <c r="H20" s="27">
        <f t="shared" si="5"/>
        <v>29.189999999999998</v>
      </c>
      <c r="I20" s="27">
        <f t="shared" si="10"/>
        <v>33.36</v>
      </c>
      <c r="J20" s="27">
        <f t="shared" si="11"/>
        <v>37.53</v>
      </c>
      <c r="K20" s="27">
        <f t="shared" si="12"/>
        <v>41.7</v>
      </c>
      <c r="L20" s="27">
        <f t="shared" si="13"/>
        <v>45.87</v>
      </c>
      <c r="M20" s="27">
        <v>50</v>
      </c>
    </row>
    <row r="21" spans="1:13" ht="15.75" thickBot="1" x14ac:dyDescent="0.3">
      <c r="A21" s="28" t="s">
        <v>23</v>
      </c>
      <c r="B21" s="29">
        <f>SUM(B8:B20)</f>
        <v>464.82</v>
      </c>
      <c r="C21" s="29">
        <f t="shared" ref="C21:M21" si="14">SUM(C8:C20)</f>
        <v>924.64</v>
      </c>
      <c r="D21" s="29">
        <f t="shared" si="14"/>
        <v>1384.4600000000003</v>
      </c>
      <c r="E21" s="29">
        <f t="shared" si="14"/>
        <v>1844.28</v>
      </c>
      <c r="F21" s="29">
        <f t="shared" si="14"/>
        <v>2304.1000000000004</v>
      </c>
      <c r="G21" s="29">
        <f t="shared" si="14"/>
        <v>2763.9200000000005</v>
      </c>
      <c r="H21" s="29">
        <f t="shared" si="14"/>
        <v>3223.7399999999993</v>
      </c>
      <c r="I21" s="29">
        <f t="shared" si="14"/>
        <v>3683.56</v>
      </c>
      <c r="J21" s="29">
        <f t="shared" si="14"/>
        <v>4143.3799999999992</v>
      </c>
      <c r="K21" s="29">
        <f t="shared" si="14"/>
        <v>4603.2000000000007</v>
      </c>
      <c r="L21" s="29">
        <f t="shared" si="14"/>
        <v>5063.0200000000004</v>
      </c>
      <c r="M21" s="30">
        <f t="shared" si="14"/>
        <v>5517.77</v>
      </c>
    </row>
    <row r="22" spans="1:13" x14ac:dyDescent="0.25">
      <c r="A22" s="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x14ac:dyDescent="0.25">
      <c r="A23" s="1" t="s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thickBot="1" x14ac:dyDescent="0.3">
      <c r="A24" s="3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5" t="s">
        <v>13</v>
      </c>
    </row>
    <row r="25" spans="1:13" x14ac:dyDescent="0.25">
      <c r="A25" s="12" t="s">
        <v>14</v>
      </c>
      <c r="B25" s="15">
        <v>1211</v>
      </c>
      <c r="C25" s="15">
        <f t="shared" ref="C25" si="15">SUM(B25*2)</f>
        <v>2422</v>
      </c>
      <c r="D25" s="15">
        <f t="shared" ref="D25:D37" si="16">SUM(B25*3)</f>
        <v>3633</v>
      </c>
      <c r="E25" s="15">
        <f t="shared" ref="E25:E37" si="17">SUM(B25*4)</f>
        <v>4844</v>
      </c>
      <c r="F25" s="15">
        <f t="shared" ref="F25:F37" si="18">SUM(B25*5)</f>
        <v>6055</v>
      </c>
      <c r="G25" s="15">
        <f t="shared" ref="G25:G37" si="19">SUM(B25*6)</f>
        <v>7266</v>
      </c>
      <c r="H25" s="15">
        <f t="shared" ref="H25:H37" si="20">SUM(B25*7)</f>
        <v>8477</v>
      </c>
      <c r="I25" s="15">
        <f t="shared" ref="I25" si="21">SUM(B25*8)</f>
        <v>9688</v>
      </c>
      <c r="J25" s="15">
        <f t="shared" ref="J25" si="22">SUM(B25*9)</f>
        <v>10899</v>
      </c>
      <c r="K25" s="15">
        <f t="shared" ref="K25" si="23">SUM(B25*10)</f>
        <v>12110</v>
      </c>
      <c r="L25" s="15">
        <f t="shared" ref="L25" si="24">SUM(B25*11)</f>
        <v>13321</v>
      </c>
      <c r="M25" s="15">
        <v>14535</v>
      </c>
    </row>
    <row r="26" spans="1:13" ht="22.5" x14ac:dyDescent="0.25">
      <c r="A26" s="7" t="s">
        <v>29</v>
      </c>
      <c r="B26" s="16">
        <v>26.04</v>
      </c>
      <c r="C26" s="16">
        <f t="shared" ref="C26:C37" si="25">SUM(B26*2)</f>
        <v>52.08</v>
      </c>
      <c r="D26" s="16">
        <f t="shared" si="16"/>
        <v>78.12</v>
      </c>
      <c r="E26" s="16">
        <f t="shared" si="17"/>
        <v>104.16</v>
      </c>
      <c r="F26" s="16">
        <f t="shared" si="18"/>
        <v>130.19999999999999</v>
      </c>
      <c r="G26" s="16">
        <f t="shared" si="19"/>
        <v>156.24</v>
      </c>
      <c r="H26" s="16">
        <f t="shared" si="20"/>
        <v>182.28</v>
      </c>
      <c r="I26" s="16">
        <f>SUM(B26*8)</f>
        <v>208.32</v>
      </c>
      <c r="J26" s="16">
        <f>SUM(B26*9)</f>
        <v>234.35999999999999</v>
      </c>
      <c r="K26" s="16">
        <f>SUM(B26*10)</f>
        <v>260.39999999999998</v>
      </c>
      <c r="L26" s="16">
        <f>SUM(B26*11)</f>
        <v>286.44</v>
      </c>
      <c r="M26" s="16">
        <v>312.5</v>
      </c>
    </row>
    <row r="27" spans="1:13" x14ac:dyDescent="0.25">
      <c r="A27" s="14" t="s">
        <v>15</v>
      </c>
      <c r="B27" s="17">
        <v>22.61</v>
      </c>
      <c r="C27" s="17">
        <f t="shared" si="25"/>
        <v>45.22</v>
      </c>
      <c r="D27" s="17">
        <f t="shared" si="16"/>
        <v>67.83</v>
      </c>
      <c r="E27" s="17">
        <f t="shared" si="17"/>
        <v>90.44</v>
      </c>
      <c r="F27" s="17">
        <f t="shared" si="18"/>
        <v>113.05</v>
      </c>
      <c r="G27" s="17">
        <f t="shared" si="19"/>
        <v>135.66</v>
      </c>
      <c r="H27" s="17">
        <f t="shared" si="20"/>
        <v>158.26999999999998</v>
      </c>
      <c r="I27" s="17">
        <f t="shared" ref="I27:I37" si="26">SUM(B27*8)</f>
        <v>180.88</v>
      </c>
      <c r="J27" s="17">
        <f t="shared" ref="J27:J37" si="27">SUM(B27*9)</f>
        <v>203.49</v>
      </c>
      <c r="K27" s="17">
        <f t="shared" ref="K27:K37" si="28">SUM(B27*10)</f>
        <v>226.1</v>
      </c>
      <c r="L27" s="17">
        <f t="shared" ref="L27:L34" si="29">SUM(B27*11)</f>
        <v>248.70999999999998</v>
      </c>
      <c r="M27" s="17">
        <v>271.33</v>
      </c>
    </row>
    <row r="28" spans="1:13" x14ac:dyDescent="0.25">
      <c r="A28" s="21" t="s">
        <v>16</v>
      </c>
      <c r="B28" s="22">
        <v>11.21</v>
      </c>
      <c r="C28" s="23">
        <f t="shared" si="25"/>
        <v>22.42</v>
      </c>
      <c r="D28" s="23">
        <f t="shared" si="16"/>
        <v>33.630000000000003</v>
      </c>
      <c r="E28" s="23">
        <f t="shared" si="17"/>
        <v>44.84</v>
      </c>
      <c r="F28" s="23">
        <f t="shared" si="18"/>
        <v>56.050000000000004</v>
      </c>
      <c r="G28" s="23">
        <f t="shared" si="19"/>
        <v>67.260000000000005</v>
      </c>
      <c r="H28" s="23">
        <f t="shared" si="20"/>
        <v>78.47</v>
      </c>
      <c r="I28" s="23">
        <f t="shared" si="26"/>
        <v>89.68</v>
      </c>
      <c r="J28" s="23">
        <f t="shared" si="27"/>
        <v>100.89000000000001</v>
      </c>
      <c r="K28" s="23">
        <f t="shared" si="28"/>
        <v>112.10000000000001</v>
      </c>
      <c r="L28" s="23">
        <f t="shared" si="29"/>
        <v>123.31</v>
      </c>
      <c r="M28" s="22">
        <v>134.5</v>
      </c>
    </row>
    <row r="29" spans="1:13" x14ac:dyDescent="0.25">
      <c r="A29" s="14" t="s">
        <v>28</v>
      </c>
      <c r="B29" s="17">
        <v>2.08</v>
      </c>
      <c r="C29" s="17">
        <v>4.16</v>
      </c>
      <c r="D29" s="17">
        <v>6.24</v>
      </c>
      <c r="E29" s="17">
        <v>8.32</v>
      </c>
      <c r="F29" s="17">
        <v>10.4</v>
      </c>
      <c r="G29" s="17">
        <v>12.48</v>
      </c>
      <c r="H29" s="17">
        <v>14.56</v>
      </c>
      <c r="I29" s="17">
        <v>16.64</v>
      </c>
      <c r="J29" s="17">
        <v>18.72</v>
      </c>
      <c r="K29" s="17">
        <v>20.8</v>
      </c>
      <c r="L29" s="17">
        <v>22.880000000000003</v>
      </c>
      <c r="M29" s="17">
        <v>25</v>
      </c>
    </row>
    <row r="30" spans="1:13" x14ac:dyDescent="0.25">
      <c r="A30" s="24" t="s">
        <v>17</v>
      </c>
      <c r="B30" s="23">
        <v>11.46</v>
      </c>
      <c r="C30" s="23">
        <f t="shared" si="25"/>
        <v>22.92</v>
      </c>
      <c r="D30" s="23">
        <f t="shared" si="16"/>
        <v>34.380000000000003</v>
      </c>
      <c r="E30" s="23">
        <f t="shared" si="17"/>
        <v>45.84</v>
      </c>
      <c r="F30" s="23">
        <f t="shared" si="18"/>
        <v>57.300000000000004</v>
      </c>
      <c r="G30" s="23">
        <f t="shared" si="19"/>
        <v>68.760000000000005</v>
      </c>
      <c r="H30" s="23">
        <f t="shared" si="20"/>
        <v>80.22</v>
      </c>
      <c r="I30" s="23">
        <f t="shared" si="26"/>
        <v>91.68</v>
      </c>
      <c r="J30" s="23">
        <f t="shared" si="27"/>
        <v>103.14000000000001</v>
      </c>
      <c r="K30" s="23">
        <f t="shared" si="28"/>
        <v>114.60000000000001</v>
      </c>
      <c r="L30" s="23">
        <f t="shared" si="29"/>
        <v>126.06</v>
      </c>
      <c r="M30" s="23">
        <v>137.5</v>
      </c>
    </row>
    <row r="31" spans="1:13" x14ac:dyDescent="0.25">
      <c r="A31" s="14" t="s">
        <v>18</v>
      </c>
      <c r="B31" s="17">
        <v>18.68</v>
      </c>
      <c r="C31" s="17">
        <f t="shared" si="25"/>
        <v>37.36</v>
      </c>
      <c r="D31" s="17">
        <f t="shared" si="16"/>
        <v>56.04</v>
      </c>
      <c r="E31" s="17">
        <f t="shared" si="17"/>
        <v>74.72</v>
      </c>
      <c r="F31" s="17">
        <f t="shared" si="18"/>
        <v>93.4</v>
      </c>
      <c r="G31" s="17">
        <f t="shared" si="19"/>
        <v>112.08</v>
      </c>
      <c r="H31" s="17">
        <f t="shared" si="20"/>
        <v>130.76</v>
      </c>
      <c r="I31" s="17">
        <f t="shared" si="26"/>
        <v>149.44</v>
      </c>
      <c r="J31" s="17">
        <f t="shared" si="27"/>
        <v>168.12</v>
      </c>
      <c r="K31" s="17">
        <f t="shared" si="28"/>
        <v>186.8</v>
      </c>
      <c r="L31" s="17">
        <f t="shared" si="29"/>
        <v>205.48</v>
      </c>
      <c r="M31" s="17">
        <v>224.1</v>
      </c>
    </row>
    <row r="32" spans="1:13" x14ac:dyDescent="0.25">
      <c r="A32" s="24" t="s">
        <v>19</v>
      </c>
      <c r="B32" s="23">
        <v>2.2999999999999998</v>
      </c>
      <c r="C32" s="23">
        <f t="shared" si="25"/>
        <v>4.5999999999999996</v>
      </c>
      <c r="D32" s="23">
        <f t="shared" si="16"/>
        <v>6.8999999999999995</v>
      </c>
      <c r="E32" s="23">
        <f t="shared" si="17"/>
        <v>9.1999999999999993</v>
      </c>
      <c r="F32" s="23">
        <f t="shared" si="18"/>
        <v>11.5</v>
      </c>
      <c r="G32" s="23">
        <f t="shared" si="19"/>
        <v>13.799999999999999</v>
      </c>
      <c r="H32" s="23">
        <f t="shared" si="20"/>
        <v>16.099999999999998</v>
      </c>
      <c r="I32" s="23">
        <f t="shared" si="26"/>
        <v>18.399999999999999</v>
      </c>
      <c r="J32" s="23">
        <f t="shared" si="27"/>
        <v>20.7</v>
      </c>
      <c r="K32" s="23">
        <f t="shared" si="28"/>
        <v>23</v>
      </c>
      <c r="L32" s="23">
        <f t="shared" si="29"/>
        <v>25.299999999999997</v>
      </c>
      <c r="M32" s="23">
        <v>27.58</v>
      </c>
    </row>
    <row r="33" spans="1:13" x14ac:dyDescent="0.25">
      <c r="A33" s="13" t="s">
        <v>30</v>
      </c>
      <c r="B33" s="15">
        <v>9.08</v>
      </c>
      <c r="C33" s="17">
        <f>SUM(B33*2)</f>
        <v>18.16</v>
      </c>
      <c r="D33" s="17">
        <f>SUM(B33*3)</f>
        <v>27.240000000000002</v>
      </c>
      <c r="E33" s="17">
        <f>SUM(B33*4)</f>
        <v>36.32</v>
      </c>
      <c r="F33" s="17">
        <f>SUM(B33*5)</f>
        <v>45.4</v>
      </c>
      <c r="G33" s="17">
        <f>SUM(B33*6)</f>
        <v>54.480000000000004</v>
      </c>
      <c r="H33" s="17">
        <f>SUM(B33*7)</f>
        <v>63.56</v>
      </c>
      <c r="I33" s="17">
        <f>SUM(B33*8)</f>
        <v>72.64</v>
      </c>
      <c r="J33" s="17">
        <f>SUM(B33*9)</f>
        <v>81.72</v>
      </c>
      <c r="K33" s="17">
        <f>SUM(B33*10)</f>
        <v>90.8</v>
      </c>
      <c r="L33" s="17">
        <f>SUM(B33*11)</f>
        <v>99.88</v>
      </c>
      <c r="M33" s="15">
        <v>109</v>
      </c>
    </row>
    <row r="34" spans="1:13" x14ac:dyDescent="0.25">
      <c r="A34" s="18" t="s">
        <v>20</v>
      </c>
      <c r="B34" s="19">
        <v>36.58</v>
      </c>
      <c r="C34" s="19">
        <f t="shared" si="25"/>
        <v>73.16</v>
      </c>
      <c r="D34" s="19">
        <f t="shared" si="16"/>
        <v>109.74</v>
      </c>
      <c r="E34" s="19">
        <f t="shared" si="17"/>
        <v>146.32</v>
      </c>
      <c r="F34" s="19">
        <f t="shared" si="18"/>
        <v>182.89999999999998</v>
      </c>
      <c r="G34" s="19">
        <f t="shared" si="19"/>
        <v>219.48</v>
      </c>
      <c r="H34" s="19">
        <f t="shared" si="20"/>
        <v>256.06</v>
      </c>
      <c r="I34" s="19">
        <f t="shared" si="26"/>
        <v>292.64</v>
      </c>
      <c r="J34" s="19">
        <f t="shared" si="27"/>
        <v>329.21999999999997</v>
      </c>
      <c r="K34" s="19">
        <f t="shared" si="28"/>
        <v>365.79999999999995</v>
      </c>
      <c r="L34" s="19">
        <f t="shared" si="29"/>
        <v>402.38</v>
      </c>
      <c r="M34" s="19">
        <v>438.93</v>
      </c>
    </row>
    <row r="35" spans="1:13" x14ac:dyDescent="0.25">
      <c r="A35" s="14" t="s">
        <v>21</v>
      </c>
      <c r="B35" s="17">
        <v>5</v>
      </c>
      <c r="C35" s="17">
        <v>5</v>
      </c>
      <c r="D35" s="17">
        <v>5</v>
      </c>
      <c r="E35" s="17">
        <v>5</v>
      </c>
      <c r="F35" s="17">
        <v>5</v>
      </c>
      <c r="G35" s="17">
        <v>5</v>
      </c>
      <c r="H35" s="17">
        <v>5</v>
      </c>
      <c r="I35" s="17">
        <v>5</v>
      </c>
      <c r="J35" s="17">
        <v>5</v>
      </c>
      <c r="K35" s="17">
        <v>5</v>
      </c>
      <c r="L35" s="17">
        <v>5</v>
      </c>
      <c r="M35" s="17">
        <v>5</v>
      </c>
    </row>
    <row r="36" spans="1:13" x14ac:dyDescent="0.25">
      <c r="A36" s="18" t="s">
        <v>22</v>
      </c>
      <c r="B36" s="19">
        <v>20.61</v>
      </c>
      <c r="C36" s="19">
        <f t="shared" si="25"/>
        <v>41.22</v>
      </c>
      <c r="D36" s="19">
        <f t="shared" si="16"/>
        <v>61.83</v>
      </c>
      <c r="E36" s="19">
        <f t="shared" si="17"/>
        <v>82.44</v>
      </c>
      <c r="F36" s="19">
        <f t="shared" si="18"/>
        <v>103.05</v>
      </c>
      <c r="G36" s="19">
        <f t="shared" si="19"/>
        <v>123.66</v>
      </c>
      <c r="H36" s="19">
        <f t="shared" si="20"/>
        <v>144.26999999999998</v>
      </c>
      <c r="I36" s="19">
        <f t="shared" si="26"/>
        <v>164.88</v>
      </c>
      <c r="J36" s="19">
        <f t="shared" si="27"/>
        <v>185.49</v>
      </c>
      <c r="K36" s="19">
        <f t="shared" si="28"/>
        <v>206.1</v>
      </c>
      <c r="L36" s="19">
        <f>SUM(B36*11)</f>
        <v>226.70999999999998</v>
      </c>
      <c r="M36" s="19">
        <v>247.33</v>
      </c>
    </row>
    <row r="37" spans="1:13" ht="15.75" thickBot="1" x14ac:dyDescent="0.3">
      <c r="A37" s="14" t="s">
        <v>33</v>
      </c>
      <c r="B37" s="31">
        <v>4.17</v>
      </c>
      <c r="C37" s="31">
        <f t="shared" si="25"/>
        <v>8.34</v>
      </c>
      <c r="D37" s="26">
        <f t="shared" si="16"/>
        <v>12.51</v>
      </c>
      <c r="E37" s="31">
        <f t="shared" si="17"/>
        <v>16.68</v>
      </c>
      <c r="F37" s="31">
        <f t="shared" si="18"/>
        <v>20.85</v>
      </c>
      <c r="G37" s="26">
        <f t="shared" si="19"/>
        <v>25.02</v>
      </c>
      <c r="H37" s="31">
        <f t="shared" si="20"/>
        <v>29.189999999999998</v>
      </c>
      <c r="I37" s="31">
        <f t="shared" si="26"/>
        <v>33.36</v>
      </c>
      <c r="J37" s="26">
        <f t="shared" si="27"/>
        <v>37.53</v>
      </c>
      <c r="K37" s="31">
        <f t="shared" si="28"/>
        <v>41.7</v>
      </c>
      <c r="L37" s="31">
        <f>SUM(B37*11)</f>
        <v>45.87</v>
      </c>
      <c r="M37" s="32">
        <v>50</v>
      </c>
    </row>
    <row r="38" spans="1:13" ht="15.75" thickBot="1" x14ac:dyDescent="0.3">
      <c r="A38" s="28" t="s">
        <v>23</v>
      </c>
      <c r="B38" s="29">
        <f>SUM(B25:B37)</f>
        <v>1380.8199999999997</v>
      </c>
      <c r="C38" s="29">
        <f t="shared" ref="C38:M38" si="30">SUM(C25:C37)</f>
        <v>2756.6399999999994</v>
      </c>
      <c r="D38" s="29">
        <f t="shared" si="30"/>
        <v>4132.46</v>
      </c>
      <c r="E38" s="29">
        <f t="shared" si="30"/>
        <v>5508.2799999999988</v>
      </c>
      <c r="F38" s="29">
        <f t="shared" si="30"/>
        <v>6884.0999999999995</v>
      </c>
      <c r="G38" s="29">
        <f t="shared" si="30"/>
        <v>8259.92</v>
      </c>
      <c r="H38" s="29">
        <f t="shared" si="30"/>
        <v>9635.74</v>
      </c>
      <c r="I38" s="29">
        <f t="shared" si="30"/>
        <v>11011.559999999998</v>
      </c>
      <c r="J38" s="29">
        <f t="shared" si="30"/>
        <v>12387.38</v>
      </c>
      <c r="K38" s="29">
        <f t="shared" si="30"/>
        <v>13763.199999999999</v>
      </c>
      <c r="L38" s="29">
        <f t="shared" si="30"/>
        <v>15139.019999999995</v>
      </c>
      <c r="M38" s="30">
        <f t="shared" si="30"/>
        <v>16517.77</v>
      </c>
    </row>
    <row r="40" spans="1:13" x14ac:dyDescent="0.25">
      <c r="A40" s="25" t="s">
        <v>32</v>
      </c>
    </row>
  </sheetData>
  <sheetProtection algorithmName="SHA-512" hashValue="ZTE36O4o9FbtcwJ7PFJ3ovFB2fMwT8Pd2quus1FNGbH7HZ57fXmIxs8AyHf9NnMg0jEeFIRlhDwdld7VZhAvpw==" saltValue="Fkz8PIWDZo9qHQMjq9FZw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Undergrad Tuition and Fee Billing Rates</dc:title>
  <dc:creator>UB Student Accounts</dc:creator>
  <cp:keywords>tuition,fees, Undergrad tuition, Undergrad fees</cp:keywords>
  <cp:lastModifiedBy>Caprice Arabia</cp:lastModifiedBy>
  <dcterms:created xsi:type="dcterms:W3CDTF">2019-07-23T19:41:57Z</dcterms:created>
  <dcterms:modified xsi:type="dcterms:W3CDTF">2026-06-12T13:12:13Z</dcterms:modified>
  <cp:category>tuition</cp:category>
</cp:coreProperties>
</file>